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ramar\Desktop\izvrsenje fin plana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8" i="1"/>
  <c r="F9" i="1"/>
  <c r="F10" i="1"/>
  <c r="F11" i="1"/>
  <c r="F12" i="1"/>
  <c r="F13" i="1"/>
  <c r="F7" i="1"/>
  <c r="C101" i="1" l="1"/>
  <c r="C100" i="1" s="1"/>
  <c r="C91" i="1" s="1"/>
  <c r="C94" i="1"/>
  <c r="C92" i="1" s="1"/>
  <c r="C65" i="1" l="1"/>
  <c r="C79" i="1"/>
  <c r="C78" i="1"/>
  <c r="C85" i="1"/>
  <c r="C86" i="1"/>
  <c r="C66" i="1"/>
  <c r="D55" i="1"/>
  <c r="C55" i="1"/>
  <c r="C53" i="1" s="1"/>
  <c r="C7" i="1" s="1"/>
  <c r="C61" i="1"/>
  <c r="C56" i="1"/>
  <c r="C14" i="1"/>
  <c r="C15" i="1"/>
  <c r="C16" i="1"/>
  <c r="C20" i="1"/>
  <c r="C17" i="1"/>
  <c r="C31" i="1"/>
  <c r="C11" i="1"/>
  <c r="E86" i="1" l="1"/>
  <c r="E85" i="1"/>
  <c r="E79" i="1"/>
  <c r="E78" i="1" s="1"/>
  <c r="D79" i="1"/>
  <c r="D78" i="1" s="1"/>
  <c r="E66" i="1"/>
  <c r="E65" i="1" s="1"/>
  <c r="D66" i="1"/>
  <c r="D65" i="1" s="1"/>
  <c r="E61" i="1"/>
  <c r="E56" i="1"/>
  <c r="E55" i="1" s="1"/>
  <c r="E53" i="1" s="1"/>
  <c r="D56" i="1"/>
  <c r="E41" i="1"/>
  <c r="E39" i="1"/>
  <c r="E38" i="1" s="1"/>
  <c r="D38" i="1"/>
  <c r="E37" i="1"/>
  <c r="D37" i="1"/>
  <c r="E31" i="1"/>
  <c r="E20" i="1"/>
  <c r="D20" i="1"/>
  <c r="E17" i="1"/>
  <c r="E16" i="1" s="1"/>
  <c r="D17" i="1"/>
  <c r="D16" i="1"/>
  <c r="D15" i="1"/>
  <c r="D14" i="1" s="1"/>
  <c r="E12" i="1"/>
  <c r="E11" i="1"/>
  <c r="E10" i="1" s="1"/>
  <c r="E9" i="1" s="1"/>
  <c r="E8" i="1" s="1"/>
  <c r="E7" i="1" s="1"/>
  <c r="D11" i="1"/>
  <c r="D10" i="1" s="1"/>
  <c r="D9" i="1" s="1"/>
  <c r="D8" i="1"/>
  <c r="D53" i="1" l="1"/>
  <c r="D7" i="1" s="1"/>
  <c r="D54" i="1"/>
</calcChain>
</file>

<file path=xl/sharedStrings.xml><?xml version="1.0" encoding="utf-8"?>
<sst xmlns="http://schemas.openxmlformats.org/spreadsheetml/2006/main" count="203" uniqueCount="61">
  <si>
    <t>1974 SVEUČILIŠTE U ZAGREBU - AKADEMIJA DRAMSKE UMJETNOSTI</t>
  </si>
  <si>
    <t>U EUR</t>
  </si>
  <si>
    <t/>
  </si>
  <si>
    <t>Plan za 2023.</t>
  </si>
  <si>
    <t xml:space="preserve">Izvršenje
01.2023. - 06.2023. </t>
  </si>
  <si>
    <t>3705</t>
  </si>
  <si>
    <t>VISOKO OBRAZOVANJE</t>
  </si>
  <si>
    <t>A621001</t>
  </si>
  <si>
    <t>REDOVNA DJELATNOST SVEUČILIŠTA U ZAGREBU</t>
  </si>
  <si>
    <t>0942</t>
  </si>
  <si>
    <t>Drugi stupanj visoke naobrazbe</t>
  </si>
  <si>
    <t>11</t>
  </si>
  <si>
    <t>Opći prihodi i primici</t>
  </si>
  <si>
    <t>3</t>
  </si>
  <si>
    <t>Rashodi poslovanja</t>
  </si>
  <si>
    <t>31</t>
  </si>
  <si>
    <t>Rashodi za zaposlene</t>
  </si>
  <si>
    <t>32</t>
  </si>
  <si>
    <t>Materijalni rashodi</t>
  </si>
  <si>
    <t>A622122</t>
  </si>
  <si>
    <t>PROGRAMSKO FINANCIRANJE JAVNIH VISOKIH UČILIŠTA</t>
  </si>
  <si>
    <t>Financijski rashodi</t>
  </si>
  <si>
    <t>4</t>
  </si>
  <si>
    <t>Rashodi za nabavu nefinancijske imovine</t>
  </si>
  <si>
    <t>42</t>
  </si>
  <si>
    <t>Rashodi za nabavu proizvedene dugotrajne imovine</t>
  </si>
  <si>
    <t>Rashodi za dodatna ulaganja na nefinancijskoj imovini</t>
  </si>
  <si>
    <t>A621038</t>
  </si>
  <si>
    <t>PROGRAMI VJEŽBAONICA VISOKIH UČILIŠTA</t>
  </si>
  <si>
    <t>A621181</t>
  </si>
  <si>
    <t>PRAVOMOĆNE SUDSKE PRESUDE</t>
  </si>
  <si>
    <t>A679078</t>
  </si>
  <si>
    <t>EU PROJEKTI SVEUČILIŠTA U ZAGREBU (IZ EVIDENCIJSKIH PRIHODA)</t>
  </si>
  <si>
    <t>51</t>
  </si>
  <si>
    <t>Pomoći EU</t>
  </si>
  <si>
    <t>52</t>
  </si>
  <si>
    <t>Ostale pomoći</t>
  </si>
  <si>
    <t>61</t>
  </si>
  <si>
    <t>Donacije</t>
  </si>
  <si>
    <t>A679088</t>
  </si>
  <si>
    <t>REDOVNA DJELATNOST SVEUČILIŠTA U ZAGREBU (IZ EVIDENCIJSKIH PRIHODA)</t>
  </si>
  <si>
    <t>Vlastiti prihodi</t>
  </si>
  <si>
    <t>34</t>
  </si>
  <si>
    <t>37</t>
  </si>
  <si>
    <t>Naknade građanima i kućanstvima na temelju osiguranja i druge naknade</t>
  </si>
  <si>
    <t>41</t>
  </si>
  <si>
    <t>Rashodi za nabavu neproizvedene dugotrajne imovine</t>
  </si>
  <si>
    <t>45</t>
  </si>
  <si>
    <t>43</t>
  </si>
  <si>
    <t>Ostali prihodi za posebne namjene</t>
  </si>
  <si>
    <t>K679106</t>
  </si>
  <si>
    <t>OP UČINKOVITI LJUDSKI POTENCIJALI 2014.-2020., PRIORITET 3</t>
  </si>
  <si>
    <t>12</t>
  </si>
  <si>
    <t>Sredstva učešća za pomoći</t>
  </si>
  <si>
    <t>36</t>
  </si>
  <si>
    <t>Pomoći dane u inozemstvo i unutar općeg proračuna</t>
  </si>
  <si>
    <t>561</t>
  </si>
  <si>
    <t>Europski socijalni fond (ESF)</t>
  </si>
  <si>
    <t>II. POSEBNI DIO</t>
  </si>
  <si>
    <t>Izvršenje 01.2022.-06.2022.</t>
  </si>
  <si>
    <t>Indeks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</si>
</sst>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1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4" fontId="4" fillId="2" borderId="1" applyNumberFormat="0" applyProtection="0">
      <alignment horizontal="left" vertical="center" indent="1"/>
    </xf>
    <xf numFmtId="4" fontId="4" fillId="2" borderId="1" applyNumberFormat="0" applyProtection="0">
      <alignment horizontal="left" vertical="center" indent="1"/>
    </xf>
    <xf numFmtId="4" fontId="4" fillId="2" borderId="1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4" fontId="4" fillId="4" borderId="1" applyNumberFormat="0" applyProtection="0">
      <alignment vertical="center"/>
    </xf>
    <xf numFmtId="0" fontId="4" fillId="5" borderId="1" applyNumberFormat="0" applyProtection="0">
      <alignment horizontal="left" vertical="center" indent="1"/>
    </xf>
    <xf numFmtId="4" fontId="4" fillId="0" borderId="1" applyNumberFormat="0" applyProtection="0">
      <alignment horizontal="right" vertical="center"/>
    </xf>
  </cellStyleXfs>
  <cellXfs count="26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5" fillId="2" borderId="1" xfId="1" quotePrefix="1" applyNumberFormat="1" applyFont="1">
      <alignment horizontal="left" vertical="center" indent="1"/>
    </xf>
    <xf numFmtId="0" fontId="6" fillId="3" borderId="1" xfId="4" quotePrefix="1" applyFont="1" applyAlignment="1">
      <alignment horizontal="left" vertical="center" indent="4"/>
    </xf>
    <xf numFmtId="0" fontId="6" fillId="3" borderId="1" xfId="4" quotePrefix="1" applyFont="1">
      <alignment horizontal="left" vertical="center" indent="1"/>
    </xf>
    <xf numFmtId="3" fontId="6" fillId="4" borderId="1" xfId="5" applyNumberFormat="1" applyFont="1">
      <alignment vertical="center"/>
    </xf>
    <xf numFmtId="0" fontId="7" fillId="5" borderId="1" xfId="6" quotePrefix="1" applyFont="1" applyAlignment="1">
      <alignment horizontal="left" vertical="center" indent="5"/>
    </xf>
    <xf numFmtId="0" fontId="7" fillId="5" borderId="1" xfId="6" quotePrefix="1" applyFont="1">
      <alignment horizontal="left" vertical="center" indent="1"/>
    </xf>
    <xf numFmtId="3" fontId="7" fillId="4" borderId="1" xfId="5" applyNumberFormat="1" applyFont="1">
      <alignment vertical="center"/>
    </xf>
    <xf numFmtId="0" fontId="4" fillId="5" borderId="1" xfId="6" quotePrefix="1" applyAlignment="1">
      <alignment horizontal="left" vertical="center" indent="6"/>
    </xf>
    <xf numFmtId="0" fontId="4" fillId="5" borderId="1" xfId="6" quotePrefix="1">
      <alignment horizontal="left" vertical="center" indent="1"/>
    </xf>
    <xf numFmtId="3" fontId="4" fillId="4" borderId="1" xfId="5" applyNumberFormat="1">
      <alignment vertical="center"/>
    </xf>
    <xf numFmtId="0" fontId="4" fillId="5" borderId="1" xfId="6" quotePrefix="1" applyAlignment="1">
      <alignment horizontal="left" vertical="center" indent="7"/>
    </xf>
    <xf numFmtId="0" fontId="4" fillId="5" borderId="1" xfId="6" quotePrefix="1" applyAlignment="1">
      <alignment horizontal="left" vertical="center" indent="8"/>
    </xf>
    <xf numFmtId="0" fontId="4" fillId="5" borderId="1" xfId="6" quotePrefix="1" applyAlignment="1">
      <alignment horizontal="left" vertical="center" indent="9"/>
    </xf>
    <xf numFmtId="3" fontId="4" fillId="0" borderId="1" xfId="7" applyNumberFormat="1">
      <alignment horizontal="right" vertical="center"/>
    </xf>
    <xf numFmtId="3" fontId="8" fillId="4" borderId="1" xfId="5" applyNumberFormat="1" applyFont="1">
      <alignment vertical="center"/>
    </xf>
    <xf numFmtId="0" fontId="8" fillId="5" borderId="1" xfId="6" quotePrefix="1" applyFont="1" applyAlignment="1">
      <alignment horizontal="left" vertical="center" indent="7"/>
    </xf>
    <xf numFmtId="0" fontId="8" fillId="5" borderId="1" xfId="6" quotePrefix="1" applyFont="1">
      <alignment horizontal="left" vertical="center" indent="1"/>
    </xf>
    <xf numFmtId="0" fontId="7" fillId="5" borderId="1" xfId="6" quotePrefix="1" applyFont="1" applyAlignment="1">
      <alignment horizontal="left" vertical="center" indent="7"/>
    </xf>
    <xf numFmtId="0" fontId="4" fillId="5" borderId="1" xfId="6" quotePrefix="1" applyAlignment="1">
      <alignment horizontal="left" vertical="center" indent="5"/>
    </xf>
    <xf numFmtId="0" fontId="9" fillId="0" borderId="0" xfId="0" applyFont="1" applyAlignment="1">
      <alignment horizontal="center"/>
    </xf>
    <xf numFmtId="0" fontId="7" fillId="2" borderId="1" xfId="2" quotePrefix="1" applyNumberFormat="1" applyFont="1" applyAlignment="1">
      <alignment horizontal="left" vertical="center" wrapText="1" indent="1"/>
    </xf>
    <xf numFmtId="2" fontId="10" fillId="4" borderId="1" xfId="5" applyNumberFormat="1" applyFont="1">
      <alignment vertical="center"/>
    </xf>
  </cellXfs>
  <cellStyles count="8">
    <cellStyle name="Normal" xfId="0" builtinId="0"/>
    <cellStyle name="SAPBEXaggData" xfId="5"/>
    <cellStyle name="SAPBEXchaText" xfId="1"/>
    <cellStyle name="SAPBEXHLevel2" xfId="4"/>
    <cellStyle name="SAPBEXHLevel3" xfId="6"/>
    <cellStyle name="SAPBEXstdData" xfId="7"/>
    <cellStyle name="SAPBEXstdItem" xfId="2"/>
    <cellStyle name="SAPBEXstdIt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selection activeCell="H14" sqref="H14"/>
    </sheetView>
  </sheetViews>
  <sheetFormatPr defaultRowHeight="14.4" x14ac:dyDescent="0.3"/>
  <cols>
    <col min="1" max="1" width="14.44140625" bestFit="1" customWidth="1"/>
    <col min="2" max="2" width="64.21875" customWidth="1"/>
    <col min="3" max="3" width="11.77734375" customWidth="1"/>
    <col min="4" max="4" width="9.88671875" bestFit="1" customWidth="1"/>
    <col min="5" max="6" width="12.88671875" customWidth="1"/>
  </cols>
  <sheetData>
    <row r="1" spans="1:7" ht="15.6" x14ac:dyDescent="0.3">
      <c r="A1" s="1"/>
      <c r="B1" s="1" t="s">
        <v>0</v>
      </c>
      <c r="C1" s="1"/>
      <c r="D1" s="2"/>
      <c r="E1" s="2"/>
      <c r="F1" s="2"/>
    </row>
    <row r="2" spans="1:7" ht="15.6" x14ac:dyDescent="0.3">
      <c r="A2" s="1"/>
      <c r="B2" s="1"/>
      <c r="C2" s="1"/>
      <c r="D2" s="2"/>
      <c r="E2" s="2"/>
      <c r="F2" s="2"/>
    </row>
    <row r="3" spans="1:7" ht="23.4" x14ac:dyDescent="0.45">
      <c r="A3" s="23" t="s">
        <v>58</v>
      </c>
      <c r="B3" s="23"/>
      <c r="C3" s="23"/>
      <c r="D3" s="23"/>
      <c r="E3" s="23"/>
      <c r="F3" s="23"/>
      <c r="G3" s="23"/>
    </row>
    <row r="5" spans="1:7" x14ac:dyDescent="0.3">
      <c r="D5" s="3" t="s">
        <v>1</v>
      </c>
    </row>
    <row r="6" spans="1:7" ht="30.6" x14ac:dyDescent="0.3">
      <c r="A6" s="4" t="s">
        <v>2</v>
      </c>
      <c r="B6" s="4" t="s">
        <v>2</v>
      </c>
      <c r="C6" s="24" t="s">
        <v>59</v>
      </c>
      <c r="D6" s="24" t="s">
        <v>3</v>
      </c>
      <c r="E6" s="24" t="s">
        <v>4</v>
      </c>
      <c r="F6" s="24" t="s">
        <v>60</v>
      </c>
    </row>
    <row r="7" spans="1:7" x14ac:dyDescent="0.3">
      <c r="A7" s="5" t="s">
        <v>5</v>
      </c>
      <c r="B7" s="6" t="s">
        <v>6</v>
      </c>
      <c r="C7" s="7">
        <f>+C8+C14+C28+C35+C53+C91</f>
        <v>2240899</v>
      </c>
      <c r="D7" s="7">
        <f>+D8+D14+D23+D28+D35+D53</f>
        <v>5148637.8129922962</v>
      </c>
      <c r="E7" s="7">
        <f>+E8+E14+E28+E35+E53</f>
        <v>2514313</v>
      </c>
      <c r="F7" s="25">
        <f>(E7/D7)*100</f>
        <v>48.834528497135175</v>
      </c>
    </row>
    <row r="8" spans="1:7" x14ac:dyDescent="0.3">
      <c r="A8" s="8" t="s">
        <v>7</v>
      </c>
      <c r="B8" s="9" t="s">
        <v>8</v>
      </c>
      <c r="C8" s="10">
        <v>1763480</v>
      </c>
      <c r="D8" s="10">
        <f>+D12+D13</f>
        <v>4195776.167706864</v>
      </c>
      <c r="E8" s="10">
        <f>+E9</f>
        <v>2002026</v>
      </c>
      <c r="F8" s="25">
        <f t="shared" ref="F8:F71" si="0">(E8/D8)*100</f>
        <v>47.71527173944019</v>
      </c>
    </row>
    <row r="9" spans="1:7" x14ac:dyDescent="0.3">
      <c r="A9" s="11" t="s">
        <v>9</v>
      </c>
      <c r="B9" s="12" t="s">
        <v>10</v>
      </c>
      <c r="C9" s="13">
        <v>1763480</v>
      </c>
      <c r="D9" s="13">
        <f>+D10</f>
        <v>4195776.167706864</v>
      </c>
      <c r="E9" s="13">
        <f>+E10</f>
        <v>2002026</v>
      </c>
      <c r="F9" s="25">
        <f t="shared" si="0"/>
        <v>47.71527173944019</v>
      </c>
    </row>
    <row r="10" spans="1:7" x14ac:dyDescent="0.3">
      <c r="A10" s="14" t="s">
        <v>11</v>
      </c>
      <c r="B10" s="12" t="s">
        <v>12</v>
      </c>
      <c r="C10" s="13">
        <v>1763480</v>
      </c>
      <c r="D10" s="13">
        <f>+D11</f>
        <v>4195776.167706864</v>
      </c>
      <c r="E10" s="13">
        <f>+E11</f>
        <v>2002026</v>
      </c>
      <c r="F10" s="25">
        <f t="shared" si="0"/>
        <v>47.71527173944019</v>
      </c>
    </row>
    <row r="11" spans="1:7" x14ac:dyDescent="0.3">
      <c r="A11" s="15" t="s">
        <v>13</v>
      </c>
      <c r="B11" s="12" t="s">
        <v>14</v>
      </c>
      <c r="C11" s="13">
        <f>+C12+C13</f>
        <v>1763480</v>
      </c>
      <c r="D11" s="13">
        <f>+D12+D13</f>
        <v>4195776.167706864</v>
      </c>
      <c r="E11" s="13">
        <f>+E12+E13</f>
        <v>2002026</v>
      </c>
      <c r="F11" s="25">
        <f t="shared" si="0"/>
        <v>47.71527173944019</v>
      </c>
    </row>
    <row r="12" spans="1:7" x14ac:dyDescent="0.3">
      <c r="A12" s="16" t="s">
        <v>15</v>
      </c>
      <c r="B12" s="12" t="s">
        <v>16</v>
      </c>
      <c r="C12" s="17">
        <v>1739350</v>
      </c>
      <c r="D12" s="17">
        <v>4138741.6031889035</v>
      </c>
      <c r="E12" s="17">
        <f>1967446+2577</f>
        <v>1970023</v>
      </c>
      <c r="F12" s="25">
        <f t="shared" si="0"/>
        <v>47.599565009859418</v>
      </c>
    </row>
    <row r="13" spans="1:7" x14ac:dyDescent="0.3">
      <c r="A13" s="16" t="s">
        <v>17</v>
      </c>
      <c r="B13" s="12" t="s">
        <v>18</v>
      </c>
      <c r="C13" s="17">
        <v>24130</v>
      </c>
      <c r="D13" s="17">
        <v>57034.564517960884</v>
      </c>
      <c r="E13" s="17">
        <v>32003</v>
      </c>
      <c r="F13" s="25">
        <f t="shared" si="0"/>
        <v>56.111588245618783</v>
      </c>
    </row>
    <row r="14" spans="1:7" x14ac:dyDescent="0.3">
      <c r="A14" s="8" t="s">
        <v>19</v>
      </c>
      <c r="B14" s="9" t="s">
        <v>20</v>
      </c>
      <c r="C14" s="10">
        <f>+C15</f>
        <v>229051</v>
      </c>
      <c r="D14" s="10">
        <f t="shared" ref="D14:D15" si="1">+D15</f>
        <v>712767.1043367302</v>
      </c>
      <c r="E14" s="10">
        <v>356360</v>
      </c>
      <c r="F14" s="25">
        <f t="shared" si="0"/>
        <v>49.996695671247757</v>
      </c>
    </row>
    <row r="15" spans="1:7" x14ac:dyDescent="0.3">
      <c r="A15" s="11" t="s">
        <v>9</v>
      </c>
      <c r="B15" s="12" t="s">
        <v>10</v>
      </c>
      <c r="C15" s="13">
        <f>+C16</f>
        <v>229051</v>
      </c>
      <c r="D15" s="13">
        <f t="shared" si="1"/>
        <v>712767.1043367302</v>
      </c>
      <c r="E15" s="13">
        <v>356360</v>
      </c>
      <c r="F15" s="25">
        <f t="shared" si="0"/>
        <v>49.996695671247757</v>
      </c>
    </row>
    <row r="16" spans="1:7" x14ac:dyDescent="0.3">
      <c r="A16" s="14" t="s">
        <v>11</v>
      </c>
      <c r="B16" s="12" t="s">
        <v>12</v>
      </c>
      <c r="C16" s="13">
        <f>+C17+C20</f>
        <v>229051</v>
      </c>
      <c r="D16" s="13">
        <f>+D17+D20</f>
        <v>712767.1043367302</v>
      </c>
      <c r="E16" s="13">
        <f>+E17+E20</f>
        <v>356360</v>
      </c>
      <c r="F16" s="25">
        <f t="shared" si="0"/>
        <v>49.996695671247757</v>
      </c>
    </row>
    <row r="17" spans="1:6" x14ac:dyDescent="0.3">
      <c r="A17" s="15" t="s">
        <v>13</v>
      </c>
      <c r="B17" s="12" t="s">
        <v>14</v>
      </c>
      <c r="C17" s="13">
        <f>+C18+C19</f>
        <v>202199</v>
      </c>
      <c r="D17" s="13">
        <f>+D18+D19</f>
        <v>603221.49840325036</v>
      </c>
      <c r="E17" s="13">
        <f>+E18+E19</f>
        <v>353828</v>
      </c>
      <c r="F17" s="25">
        <f t="shared" si="0"/>
        <v>58.65639751510777</v>
      </c>
    </row>
    <row r="18" spans="1:6" x14ac:dyDescent="0.3">
      <c r="A18" s="16" t="s">
        <v>17</v>
      </c>
      <c r="B18" s="12" t="s">
        <v>18</v>
      </c>
      <c r="C18" s="17">
        <v>198745</v>
      </c>
      <c r="D18" s="17">
        <v>597196.74394044594</v>
      </c>
      <c r="E18" s="17">
        <v>351906</v>
      </c>
      <c r="F18" s="25">
        <f t="shared" si="0"/>
        <v>58.926309222324392</v>
      </c>
    </row>
    <row r="19" spans="1:6" x14ac:dyDescent="0.3">
      <c r="A19" s="16">
        <v>34</v>
      </c>
      <c r="B19" s="12" t="s">
        <v>21</v>
      </c>
      <c r="C19" s="17">
        <v>3454</v>
      </c>
      <c r="D19" s="17">
        <v>6024.7544628044325</v>
      </c>
      <c r="E19" s="17">
        <v>1922</v>
      </c>
      <c r="F19" s="25">
        <f t="shared" si="0"/>
        <v>31.901715030314083</v>
      </c>
    </row>
    <row r="20" spans="1:6" x14ac:dyDescent="0.3">
      <c r="A20" s="15" t="s">
        <v>22</v>
      </c>
      <c r="B20" s="12" t="s">
        <v>23</v>
      </c>
      <c r="C20" s="13">
        <f>+C21</f>
        <v>26852</v>
      </c>
      <c r="D20" s="13">
        <f>+D21+D22</f>
        <v>109545.60593347982</v>
      </c>
      <c r="E20" s="13">
        <f>+E21</f>
        <v>2532</v>
      </c>
      <c r="F20" s="25">
        <f t="shared" si="0"/>
        <v>2.3113661003778874</v>
      </c>
    </row>
    <row r="21" spans="1:6" x14ac:dyDescent="0.3">
      <c r="A21" s="16" t="s">
        <v>24</v>
      </c>
      <c r="B21" s="12" t="s">
        <v>25</v>
      </c>
      <c r="C21" s="17">
        <v>26852</v>
      </c>
      <c r="D21" s="17">
        <v>87636.484746783855</v>
      </c>
      <c r="E21" s="17">
        <v>2532</v>
      </c>
      <c r="F21" s="25">
        <f t="shared" si="0"/>
        <v>2.8892076254723591</v>
      </c>
    </row>
    <row r="22" spans="1:6" x14ac:dyDescent="0.3">
      <c r="A22" s="16">
        <v>45</v>
      </c>
      <c r="B22" s="12" t="s">
        <v>26</v>
      </c>
      <c r="C22" s="17"/>
      <c r="D22" s="17">
        <v>21909.121186695967</v>
      </c>
      <c r="E22" s="17">
        <v>0</v>
      </c>
      <c r="F22" s="25">
        <f t="shared" si="0"/>
        <v>0</v>
      </c>
    </row>
    <row r="23" spans="1:6" x14ac:dyDescent="0.3">
      <c r="A23" s="8" t="s">
        <v>27</v>
      </c>
      <c r="B23" s="9" t="s">
        <v>28</v>
      </c>
      <c r="C23" s="9"/>
      <c r="D23" s="10">
        <v>921</v>
      </c>
      <c r="E23" s="10">
        <v>0</v>
      </c>
      <c r="F23" s="25">
        <f t="shared" si="0"/>
        <v>0</v>
      </c>
    </row>
    <row r="24" spans="1:6" x14ac:dyDescent="0.3">
      <c r="A24" s="11" t="s">
        <v>9</v>
      </c>
      <c r="B24" s="12" t="s">
        <v>10</v>
      </c>
      <c r="C24" s="12"/>
      <c r="D24" s="13">
        <v>921</v>
      </c>
      <c r="E24" s="13">
        <v>0</v>
      </c>
      <c r="F24" s="25">
        <f t="shared" si="0"/>
        <v>0</v>
      </c>
    </row>
    <row r="25" spans="1:6" x14ac:dyDescent="0.3">
      <c r="A25" s="14" t="s">
        <v>11</v>
      </c>
      <c r="B25" s="12" t="s">
        <v>12</v>
      </c>
      <c r="C25" s="12"/>
      <c r="D25" s="13">
        <v>921</v>
      </c>
      <c r="E25" s="13">
        <v>0</v>
      </c>
      <c r="F25" s="25">
        <f t="shared" si="0"/>
        <v>0</v>
      </c>
    </row>
    <row r="26" spans="1:6" x14ac:dyDescent="0.3">
      <c r="A26" s="15" t="s">
        <v>13</v>
      </c>
      <c r="B26" s="12" t="s">
        <v>14</v>
      </c>
      <c r="C26" s="12"/>
      <c r="D26" s="13">
        <v>921</v>
      </c>
      <c r="E26" s="13">
        <v>0</v>
      </c>
      <c r="F26" s="25">
        <f t="shared" si="0"/>
        <v>0</v>
      </c>
    </row>
    <row r="27" spans="1:6" x14ac:dyDescent="0.3">
      <c r="A27" s="16" t="s">
        <v>17</v>
      </c>
      <c r="B27" s="12" t="s">
        <v>18</v>
      </c>
      <c r="C27" s="12"/>
      <c r="D27" s="17">
        <v>921</v>
      </c>
      <c r="E27" s="17">
        <v>0</v>
      </c>
      <c r="F27" s="25">
        <f t="shared" si="0"/>
        <v>0</v>
      </c>
    </row>
    <row r="28" spans="1:6" x14ac:dyDescent="0.3">
      <c r="A28" s="8" t="s">
        <v>29</v>
      </c>
      <c r="B28" s="9" t="s">
        <v>30</v>
      </c>
      <c r="C28" s="18">
        <v>9639</v>
      </c>
      <c r="D28" s="10">
        <v>14730.827961775831</v>
      </c>
      <c r="E28" s="18">
        <v>21512</v>
      </c>
      <c r="F28" s="25">
        <f t="shared" si="0"/>
        <v>146.03388252052252</v>
      </c>
    </row>
    <row r="29" spans="1:6" x14ac:dyDescent="0.3">
      <c r="A29" s="11" t="s">
        <v>9</v>
      </c>
      <c r="B29" s="12" t="s">
        <v>10</v>
      </c>
      <c r="C29" s="13">
        <v>9639</v>
      </c>
      <c r="D29" s="13">
        <v>14730.827961775831</v>
      </c>
      <c r="E29" s="13">
        <v>21512</v>
      </c>
      <c r="F29" s="25">
        <f t="shared" si="0"/>
        <v>146.03388252052252</v>
      </c>
    </row>
    <row r="30" spans="1:6" x14ac:dyDescent="0.3">
      <c r="A30" s="14" t="s">
        <v>11</v>
      </c>
      <c r="B30" s="12" t="s">
        <v>12</v>
      </c>
      <c r="C30" s="13">
        <v>9639</v>
      </c>
      <c r="D30" s="13">
        <v>14730.827961775831</v>
      </c>
      <c r="E30" s="13">
        <v>21512</v>
      </c>
      <c r="F30" s="25">
        <f t="shared" si="0"/>
        <v>146.03388252052252</v>
      </c>
    </row>
    <row r="31" spans="1:6" x14ac:dyDescent="0.3">
      <c r="A31" s="15" t="s">
        <v>13</v>
      </c>
      <c r="B31" s="12" t="s">
        <v>14</v>
      </c>
      <c r="C31" s="13">
        <f>+C32+C33+C34</f>
        <v>9639</v>
      </c>
      <c r="D31" s="13">
        <v>14730.827961775831</v>
      </c>
      <c r="E31" s="13">
        <f>+E32+E33+E34</f>
        <v>21512</v>
      </c>
      <c r="F31" s="25">
        <f t="shared" si="0"/>
        <v>146.03388252052252</v>
      </c>
    </row>
    <row r="32" spans="1:6" x14ac:dyDescent="0.3">
      <c r="A32" s="15">
        <v>31</v>
      </c>
      <c r="B32" s="12" t="s">
        <v>16</v>
      </c>
      <c r="C32" s="17">
        <v>6491</v>
      </c>
      <c r="D32" s="17">
        <v>14730.827961775831</v>
      </c>
      <c r="E32" s="17">
        <v>10389</v>
      </c>
      <c r="F32" s="25">
        <f t="shared" si="0"/>
        <v>70.525567381262022</v>
      </c>
    </row>
    <row r="33" spans="1:6" x14ac:dyDescent="0.3">
      <c r="A33" s="15">
        <v>32</v>
      </c>
      <c r="B33" s="12" t="s">
        <v>18</v>
      </c>
      <c r="C33" s="17">
        <v>1714</v>
      </c>
      <c r="D33" s="17">
        <v>0</v>
      </c>
      <c r="E33" s="17">
        <v>6664</v>
      </c>
      <c r="F33" s="25" t="e">
        <f t="shared" si="0"/>
        <v>#DIV/0!</v>
      </c>
    </row>
    <row r="34" spans="1:6" x14ac:dyDescent="0.3">
      <c r="A34" s="15">
        <v>34</v>
      </c>
      <c r="B34" s="12" t="s">
        <v>21</v>
      </c>
      <c r="C34" s="17">
        <v>1434</v>
      </c>
      <c r="D34" s="17">
        <v>0</v>
      </c>
      <c r="E34" s="17">
        <v>4459</v>
      </c>
      <c r="F34" s="25" t="e">
        <f t="shared" si="0"/>
        <v>#DIV/0!</v>
      </c>
    </row>
    <row r="35" spans="1:6" x14ac:dyDescent="0.3">
      <c r="A35" s="8" t="s">
        <v>31</v>
      </c>
      <c r="B35" s="9" t="s">
        <v>32</v>
      </c>
      <c r="C35" s="18">
        <v>5383</v>
      </c>
      <c r="D35" s="18">
        <v>19008</v>
      </c>
      <c r="E35" s="18">
        <v>19657</v>
      </c>
      <c r="F35" s="25">
        <f t="shared" si="0"/>
        <v>103.41435185185186</v>
      </c>
    </row>
    <row r="36" spans="1:6" x14ac:dyDescent="0.3">
      <c r="A36" s="11" t="s">
        <v>9</v>
      </c>
      <c r="B36" s="12" t="s">
        <v>10</v>
      </c>
      <c r="C36" s="13">
        <v>5383</v>
      </c>
      <c r="D36" s="13">
        <v>19008</v>
      </c>
      <c r="E36" s="13">
        <v>19657</v>
      </c>
      <c r="F36" s="25">
        <f t="shared" si="0"/>
        <v>103.41435185185186</v>
      </c>
    </row>
    <row r="37" spans="1:6" x14ac:dyDescent="0.3">
      <c r="A37" s="14" t="s">
        <v>33</v>
      </c>
      <c r="B37" s="12" t="s">
        <v>34</v>
      </c>
      <c r="C37" s="13">
        <v>5383</v>
      </c>
      <c r="D37" s="13">
        <f>+D38+D41</f>
        <v>19008</v>
      </c>
      <c r="E37" s="13">
        <f>+E40+E42</f>
        <v>19657</v>
      </c>
      <c r="F37" s="25">
        <f t="shared" si="0"/>
        <v>103.41435185185186</v>
      </c>
    </row>
    <row r="38" spans="1:6" x14ac:dyDescent="0.3">
      <c r="A38" s="15" t="s">
        <v>13</v>
      </c>
      <c r="B38" s="12" t="s">
        <v>14</v>
      </c>
      <c r="C38" s="13">
        <v>5383</v>
      </c>
      <c r="D38" s="13">
        <f>+D40</f>
        <v>19008</v>
      </c>
      <c r="E38" s="13">
        <f>+E39</f>
        <v>17856</v>
      </c>
      <c r="F38" s="25">
        <f t="shared" si="0"/>
        <v>93.939393939393938</v>
      </c>
    </row>
    <row r="39" spans="1:6" x14ac:dyDescent="0.3">
      <c r="A39" s="16" t="s">
        <v>15</v>
      </c>
      <c r="B39" s="12" t="s">
        <v>16</v>
      </c>
      <c r="C39" s="17"/>
      <c r="D39" s="17">
        <v>0</v>
      </c>
      <c r="E39" s="17">
        <f>+E40</f>
        <v>17856</v>
      </c>
      <c r="F39" s="25" t="e">
        <f t="shared" si="0"/>
        <v>#DIV/0!</v>
      </c>
    </row>
    <row r="40" spans="1:6" x14ac:dyDescent="0.3">
      <c r="A40" s="16" t="s">
        <v>17</v>
      </c>
      <c r="B40" s="12" t="s">
        <v>18</v>
      </c>
      <c r="C40" s="17">
        <v>5383</v>
      </c>
      <c r="D40" s="17">
        <v>19008</v>
      </c>
      <c r="E40" s="17">
        <v>17856</v>
      </c>
      <c r="F40" s="25">
        <f t="shared" si="0"/>
        <v>93.939393939393938</v>
      </c>
    </row>
    <row r="41" spans="1:6" x14ac:dyDescent="0.3">
      <c r="A41" s="15" t="s">
        <v>22</v>
      </c>
      <c r="B41" s="12" t="s">
        <v>23</v>
      </c>
      <c r="C41" s="12"/>
      <c r="D41" s="13"/>
      <c r="E41" s="13">
        <f>+E42</f>
        <v>1801</v>
      </c>
      <c r="F41" s="25" t="e">
        <f t="shared" si="0"/>
        <v>#DIV/0!</v>
      </c>
    </row>
    <row r="42" spans="1:6" x14ac:dyDescent="0.3">
      <c r="A42" s="16">
        <v>42</v>
      </c>
      <c r="B42" s="12" t="s">
        <v>25</v>
      </c>
      <c r="C42" s="12"/>
      <c r="D42" s="17"/>
      <c r="E42" s="17">
        <v>1801</v>
      </c>
      <c r="F42" s="25" t="e">
        <f t="shared" si="0"/>
        <v>#DIV/0!</v>
      </c>
    </row>
    <row r="43" spans="1:6" x14ac:dyDescent="0.3">
      <c r="A43" s="14" t="s">
        <v>35</v>
      </c>
      <c r="B43" s="12" t="s">
        <v>36</v>
      </c>
      <c r="C43" s="12"/>
      <c r="D43" s="13"/>
      <c r="E43" s="13"/>
      <c r="F43" s="25" t="e">
        <f t="shared" si="0"/>
        <v>#DIV/0!</v>
      </c>
    </row>
    <row r="44" spans="1:6" x14ac:dyDescent="0.3">
      <c r="A44" s="15" t="s">
        <v>13</v>
      </c>
      <c r="B44" s="12" t="s">
        <v>14</v>
      </c>
      <c r="C44" s="12"/>
      <c r="D44" s="13"/>
      <c r="E44" s="13"/>
      <c r="F44" s="25" t="e">
        <f t="shared" si="0"/>
        <v>#DIV/0!</v>
      </c>
    </row>
    <row r="45" spans="1:6" x14ac:dyDescent="0.3">
      <c r="A45" s="16" t="s">
        <v>15</v>
      </c>
      <c r="B45" s="12" t="s">
        <v>16</v>
      </c>
      <c r="C45" s="12"/>
      <c r="D45" s="17"/>
      <c r="E45" s="17"/>
      <c r="F45" s="25" t="e">
        <f t="shared" si="0"/>
        <v>#DIV/0!</v>
      </c>
    </row>
    <row r="46" spans="1:6" x14ac:dyDescent="0.3">
      <c r="A46" s="16" t="s">
        <v>17</v>
      </c>
      <c r="B46" s="12" t="s">
        <v>18</v>
      </c>
      <c r="C46" s="12"/>
      <c r="D46" s="17"/>
      <c r="E46" s="17"/>
      <c r="F46" s="25" t="e">
        <f t="shared" si="0"/>
        <v>#DIV/0!</v>
      </c>
    </row>
    <row r="47" spans="1:6" x14ac:dyDescent="0.3">
      <c r="A47" s="15" t="s">
        <v>22</v>
      </c>
      <c r="B47" s="12" t="s">
        <v>23</v>
      </c>
      <c r="C47" s="12"/>
      <c r="D47" s="13"/>
      <c r="E47" s="13"/>
      <c r="F47" s="25" t="e">
        <f t="shared" si="0"/>
        <v>#DIV/0!</v>
      </c>
    </row>
    <row r="48" spans="1:6" x14ac:dyDescent="0.3">
      <c r="A48" s="16" t="s">
        <v>24</v>
      </c>
      <c r="B48" s="12" t="s">
        <v>25</v>
      </c>
      <c r="C48" s="12"/>
      <c r="D48" s="17"/>
      <c r="E48" s="17"/>
      <c r="F48" s="25" t="e">
        <f t="shared" si="0"/>
        <v>#DIV/0!</v>
      </c>
    </row>
    <row r="49" spans="1:6" x14ac:dyDescent="0.3">
      <c r="A49" s="14" t="s">
        <v>37</v>
      </c>
      <c r="B49" s="12" t="s">
        <v>38</v>
      </c>
      <c r="C49" s="12"/>
      <c r="D49" s="13"/>
      <c r="E49" s="13"/>
      <c r="F49" s="25" t="e">
        <f t="shared" si="0"/>
        <v>#DIV/0!</v>
      </c>
    </row>
    <row r="50" spans="1:6" x14ac:dyDescent="0.3">
      <c r="A50" s="15" t="s">
        <v>13</v>
      </c>
      <c r="B50" s="12" t="s">
        <v>14</v>
      </c>
      <c r="C50" s="12"/>
      <c r="D50" s="13"/>
      <c r="E50" s="13"/>
      <c r="F50" s="25" t="e">
        <f t="shared" si="0"/>
        <v>#DIV/0!</v>
      </c>
    </row>
    <row r="51" spans="1:6" x14ac:dyDescent="0.3">
      <c r="A51" s="16" t="s">
        <v>15</v>
      </c>
      <c r="B51" s="12" t="s">
        <v>16</v>
      </c>
      <c r="C51" s="12"/>
      <c r="D51" s="17"/>
      <c r="E51" s="17"/>
      <c r="F51" s="25" t="e">
        <f t="shared" si="0"/>
        <v>#DIV/0!</v>
      </c>
    </row>
    <row r="52" spans="1:6" x14ac:dyDescent="0.3">
      <c r="A52" s="16" t="s">
        <v>17</v>
      </c>
      <c r="B52" s="12" t="s">
        <v>18</v>
      </c>
      <c r="C52" s="12"/>
      <c r="D52" s="17"/>
      <c r="E52" s="17"/>
      <c r="F52" s="25" t="e">
        <f t="shared" si="0"/>
        <v>#DIV/0!</v>
      </c>
    </row>
    <row r="53" spans="1:6" x14ac:dyDescent="0.3">
      <c r="A53" s="8" t="s">
        <v>39</v>
      </c>
      <c r="B53" s="9" t="s">
        <v>40</v>
      </c>
      <c r="C53" s="10">
        <f>+C55+C65+C78+C85</f>
        <v>156663</v>
      </c>
      <c r="D53" s="10">
        <f>+D55+D65+D78+D85+D83</f>
        <v>205434.71298692681</v>
      </c>
      <c r="E53" s="10">
        <f>+E55+E65+E78+E85</f>
        <v>114758</v>
      </c>
      <c r="F53" s="25">
        <f t="shared" si="0"/>
        <v>55.86105596832742</v>
      </c>
    </row>
    <row r="54" spans="1:6" x14ac:dyDescent="0.3">
      <c r="A54" s="11" t="s">
        <v>9</v>
      </c>
      <c r="B54" s="12" t="s">
        <v>10</v>
      </c>
      <c r="C54" s="13">
        <v>156665</v>
      </c>
      <c r="D54" s="13">
        <f t="shared" ref="D54" si="2">+D55+D65+D78+D85</f>
        <v>200424.71298692681</v>
      </c>
      <c r="E54" s="13">
        <v>114758</v>
      </c>
      <c r="F54" s="25">
        <f t="shared" si="0"/>
        <v>57.257410171511815</v>
      </c>
    </row>
    <row r="55" spans="1:6" x14ac:dyDescent="0.3">
      <c r="A55" s="19" t="s">
        <v>15</v>
      </c>
      <c r="B55" s="20" t="s">
        <v>41</v>
      </c>
      <c r="C55" s="18">
        <f>+C56+C61</f>
        <v>28101</v>
      </c>
      <c r="D55" s="18">
        <f>+D56+D61</f>
        <v>67688.632291459289</v>
      </c>
      <c r="E55" s="18">
        <f>+E56+E61</f>
        <v>34526</v>
      </c>
      <c r="F55" s="25">
        <f t="shared" si="0"/>
        <v>51.007087647058825</v>
      </c>
    </row>
    <row r="56" spans="1:6" x14ac:dyDescent="0.3">
      <c r="A56" s="15" t="s">
        <v>13</v>
      </c>
      <c r="B56" s="12" t="s">
        <v>14</v>
      </c>
      <c r="C56" s="13">
        <f>+C57+C58</f>
        <v>27547</v>
      </c>
      <c r="D56" s="13">
        <f>+D57+D58</f>
        <v>42073.130267436463</v>
      </c>
      <c r="E56" s="13">
        <f>+E58+E57+E59</f>
        <v>33813</v>
      </c>
      <c r="F56" s="25">
        <f t="shared" si="0"/>
        <v>80.367207728706617</v>
      </c>
    </row>
    <row r="57" spans="1:6" x14ac:dyDescent="0.3">
      <c r="A57" s="16" t="s">
        <v>15</v>
      </c>
      <c r="B57" s="12" t="s">
        <v>16</v>
      </c>
      <c r="C57" s="17">
        <v>2673</v>
      </c>
      <c r="D57" s="17">
        <v>7565.2000796336852</v>
      </c>
      <c r="E57" s="17">
        <v>2587</v>
      </c>
      <c r="F57" s="25">
        <f t="shared" si="0"/>
        <v>34.196055263157895</v>
      </c>
    </row>
    <row r="58" spans="1:6" x14ac:dyDescent="0.3">
      <c r="A58" s="16" t="s">
        <v>17</v>
      </c>
      <c r="B58" s="12" t="s">
        <v>18</v>
      </c>
      <c r="C58" s="17">
        <v>24874</v>
      </c>
      <c r="D58" s="17">
        <v>34507.930187802776</v>
      </c>
      <c r="E58" s="17">
        <v>29838</v>
      </c>
      <c r="F58" s="25">
        <f t="shared" si="0"/>
        <v>86.467081153846152</v>
      </c>
    </row>
    <row r="59" spans="1:6" x14ac:dyDescent="0.3">
      <c r="A59" s="16" t="s">
        <v>42</v>
      </c>
      <c r="B59" s="12" t="s">
        <v>21</v>
      </c>
      <c r="C59" s="17"/>
      <c r="D59" s="17">
        <v>0</v>
      </c>
      <c r="E59" s="17">
        <v>1388</v>
      </c>
      <c r="F59" s="25" t="e">
        <f t="shared" si="0"/>
        <v>#DIV/0!</v>
      </c>
    </row>
    <row r="60" spans="1:6" x14ac:dyDescent="0.3">
      <c r="A60" s="16" t="s">
        <v>43</v>
      </c>
      <c r="B60" s="12" t="s">
        <v>44</v>
      </c>
      <c r="C60" s="17"/>
      <c r="D60" s="17">
        <v>0</v>
      </c>
      <c r="E60" s="17">
        <v>0</v>
      </c>
      <c r="F60" s="25" t="e">
        <f t="shared" si="0"/>
        <v>#DIV/0!</v>
      </c>
    </row>
    <row r="61" spans="1:6" x14ac:dyDescent="0.3">
      <c r="A61" s="15" t="s">
        <v>22</v>
      </c>
      <c r="B61" s="12" t="s">
        <v>23</v>
      </c>
      <c r="C61" s="13">
        <f>+C63</f>
        <v>554</v>
      </c>
      <c r="D61" s="13">
        <v>25615.502024022826</v>
      </c>
      <c r="E61" s="13">
        <f>+E63</f>
        <v>713</v>
      </c>
      <c r="F61" s="25">
        <f t="shared" si="0"/>
        <v>2.7834707253886015</v>
      </c>
    </row>
    <row r="62" spans="1:6" x14ac:dyDescent="0.3">
      <c r="A62" s="16" t="s">
        <v>45</v>
      </c>
      <c r="B62" s="12" t="s">
        <v>46</v>
      </c>
      <c r="C62" s="17"/>
      <c r="D62" s="17">
        <v>0</v>
      </c>
      <c r="E62" s="17">
        <v>0</v>
      </c>
      <c r="F62" s="25" t="e">
        <f t="shared" si="0"/>
        <v>#DIV/0!</v>
      </c>
    </row>
    <row r="63" spans="1:6" x14ac:dyDescent="0.3">
      <c r="A63" s="16" t="s">
        <v>24</v>
      </c>
      <c r="B63" s="12" t="s">
        <v>25</v>
      </c>
      <c r="C63" s="17">
        <v>554</v>
      </c>
      <c r="D63" s="17">
        <v>25615.502024022826</v>
      </c>
      <c r="E63" s="17">
        <v>713</v>
      </c>
      <c r="F63" s="25">
        <f t="shared" si="0"/>
        <v>2.7834707253886015</v>
      </c>
    </row>
    <row r="64" spans="1:6" x14ac:dyDescent="0.3">
      <c r="A64" s="16" t="s">
        <v>47</v>
      </c>
      <c r="B64" s="12" t="s">
        <v>26</v>
      </c>
      <c r="C64" s="17"/>
      <c r="D64" s="17">
        <v>0</v>
      </c>
      <c r="E64" s="17">
        <v>0</v>
      </c>
      <c r="F64" s="25" t="e">
        <f t="shared" si="0"/>
        <v>#DIV/0!</v>
      </c>
    </row>
    <row r="65" spans="1:6" x14ac:dyDescent="0.3">
      <c r="A65" s="21" t="s">
        <v>48</v>
      </c>
      <c r="B65" s="9" t="s">
        <v>49</v>
      </c>
      <c r="C65" s="18">
        <f>+C66</f>
        <v>38510</v>
      </c>
      <c r="D65" s="18">
        <f>+D66</f>
        <v>103523.79056340833</v>
      </c>
      <c r="E65" s="18">
        <f>+E66</f>
        <v>25190</v>
      </c>
      <c r="F65" s="25">
        <f t="shared" si="0"/>
        <v>24.332571153846153</v>
      </c>
    </row>
    <row r="66" spans="1:6" x14ac:dyDescent="0.3">
      <c r="A66" s="15" t="s">
        <v>13</v>
      </c>
      <c r="B66" s="12" t="s">
        <v>14</v>
      </c>
      <c r="C66" s="13">
        <f>+C67+C68+C69</f>
        <v>38510</v>
      </c>
      <c r="D66" s="13">
        <f>+D67+D68+D69+D70</f>
        <v>103523.79056340833</v>
      </c>
      <c r="E66" s="13">
        <f>+E67+E68+E69</f>
        <v>25190</v>
      </c>
      <c r="F66" s="25">
        <f t="shared" si="0"/>
        <v>24.332571153846153</v>
      </c>
    </row>
    <row r="67" spans="1:6" x14ac:dyDescent="0.3">
      <c r="A67" s="16" t="s">
        <v>15</v>
      </c>
      <c r="B67" s="12" t="s">
        <v>16</v>
      </c>
      <c r="C67" s="17">
        <v>30934</v>
      </c>
      <c r="D67" s="17">
        <v>4778.0211029265374</v>
      </c>
      <c r="E67" s="17">
        <v>1552</v>
      </c>
      <c r="F67" s="25">
        <f t="shared" si="0"/>
        <v>32.482066666666668</v>
      </c>
    </row>
    <row r="68" spans="1:6" x14ac:dyDescent="0.3">
      <c r="A68" s="16" t="s">
        <v>17</v>
      </c>
      <c r="B68" s="12" t="s">
        <v>18</v>
      </c>
      <c r="C68" s="17">
        <v>906</v>
      </c>
      <c r="D68" s="17">
        <v>77775.565730970877</v>
      </c>
      <c r="E68" s="17">
        <v>17349</v>
      </c>
      <c r="F68" s="25">
        <f t="shared" si="0"/>
        <v>22.306491552901019</v>
      </c>
    </row>
    <row r="69" spans="1:6" x14ac:dyDescent="0.3">
      <c r="A69" s="16" t="s">
        <v>42</v>
      </c>
      <c r="B69" s="12" t="s">
        <v>21</v>
      </c>
      <c r="C69" s="17">
        <v>6670</v>
      </c>
      <c r="D69" s="17">
        <v>19642.975645364655</v>
      </c>
      <c r="E69" s="17">
        <v>6289</v>
      </c>
      <c r="F69" s="25">
        <f t="shared" si="0"/>
        <v>32.016534121621618</v>
      </c>
    </row>
    <row r="70" spans="1:6" x14ac:dyDescent="0.3">
      <c r="A70" s="16" t="s">
        <v>43</v>
      </c>
      <c r="B70" s="12" t="s">
        <v>44</v>
      </c>
      <c r="C70" s="17"/>
      <c r="D70" s="17">
        <v>1327.2280841462605</v>
      </c>
      <c r="E70" s="17">
        <v>0</v>
      </c>
      <c r="F70" s="25">
        <f t="shared" si="0"/>
        <v>0</v>
      </c>
    </row>
    <row r="71" spans="1:6" x14ac:dyDescent="0.3">
      <c r="A71" s="15" t="s">
        <v>22</v>
      </c>
      <c r="B71" s="12" t="s">
        <v>23</v>
      </c>
      <c r="C71" s="13"/>
      <c r="D71" s="13">
        <v>0</v>
      </c>
      <c r="E71" s="13"/>
      <c r="F71" s="25" t="e">
        <f t="shared" si="0"/>
        <v>#DIV/0!</v>
      </c>
    </row>
    <row r="72" spans="1:6" x14ac:dyDescent="0.3">
      <c r="A72" s="16" t="s">
        <v>45</v>
      </c>
      <c r="B72" s="12" t="s">
        <v>46</v>
      </c>
      <c r="C72" s="17"/>
      <c r="D72" s="17">
        <v>0</v>
      </c>
      <c r="E72" s="17"/>
      <c r="F72" s="25" t="e">
        <f t="shared" ref="F72:F106" si="3">(E72/D72)*100</f>
        <v>#DIV/0!</v>
      </c>
    </row>
    <row r="73" spans="1:6" x14ac:dyDescent="0.3">
      <c r="A73" s="16" t="s">
        <v>24</v>
      </c>
      <c r="B73" s="12" t="s">
        <v>25</v>
      </c>
      <c r="C73" s="17"/>
      <c r="D73" s="17">
        <v>0</v>
      </c>
      <c r="E73" s="17"/>
      <c r="F73" s="25" t="e">
        <f t="shared" si="3"/>
        <v>#DIV/0!</v>
      </c>
    </row>
    <row r="74" spans="1:6" x14ac:dyDescent="0.3">
      <c r="A74" s="14" t="s">
        <v>33</v>
      </c>
      <c r="B74" s="12" t="s">
        <v>34</v>
      </c>
      <c r="C74" s="13"/>
      <c r="D74" s="13"/>
      <c r="E74" s="13"/>
      <c r="F74" s="25" t="e">
        <f t="shared" si="3"/>
        <v>#DIV/0!</v>
      </c>
    </row>
    <row r="75" spans="1:6" x14ac:dyDescent="0.3">
      <c r="A75" s="15" t="s">
        <v>13</v>
      </c>
      <c r="B75" s="12" t="s">
        <v>14</v>
      </c>
      <c r="C75" s="13"/>
      <c r="D75" s="13"/>
      <c r="E75" s="13"/>
      <c r="F75" s="25" t="e">
        <f t="shared" si="3"/>
        <v>#DIV/0!</v>
      </c>
    </row>
    <row r="76" spans="1:6" x14ac:dyDescent="0.3">
      <c r="A76" s="16" t="s">
        <v>15</v>
      </c>
      <c r="B76" s="12" t="s">
        <v>16</v>
      </c>
      <c r="C76" s="17"/>
      <c r="D76" s="17">
        <v>0</v>
      </c>
      <c r="E76" s="17"/>
      <c r="F76" s="25" t="e">
        <f t="shared" si="3"/>
        <v>#DIV/0!</v>
      </c>
    </row>
    <row r="77" spans="1:6" x14ac:dyDescent="0.3">
      <c r="A77" s="16" t="s">
        <v>17</v>
      </c>
      <c r="B77" s="12" t="s">
        <v>18</v>
      </c>
      <c r="C77" s="17"/>
      <c r="D77" s="17">
        <v>0</v>
      </c>
      <c r="E77" s="17"/>
      <c r="F77" s="25" t="e">
        <f t="shared" si="3"/>
        <v>#DIV/0!</v>
      </c>
    </row>
    <row r="78" spans="1:6" x14ac:dyDescent="0.3">
      <c r="A78" s="21" t="s">
        <v>35</v>
      </c>
      <c r="B78" s="9" t="s">
        <v>36</v>
      </c>
      <c r="C78" s="18">
        <f>+C81</f>
        <v>87863</v>
      </c>
      <c r="D78" s="18">
        <f>+D79</f>
        <v>21248.921627181629</v>
      </c>
      <c r="E78" s="18">
        <f>+E79</f>
        <v>41966</v>
      </c>
      <c r="F78" s="25">
        <f t="shared" si="3"/>
        <v>197.49708119925049</v>
      </c>
    </row>
    <row r="79" spans="1:6" x14ac:dyDescent="0.3">
      <c r="A79" s="15" t="s">
        <v>13</v>
      </c>
      <c r="B79" s="12" t="s">
        <v>14</v>
      </c>
      <c r="C79" s="13">
        <f>+C81</f>
        <v>87863</v>
      </c>
      <c r="D79" s="13">
        <f>+D81</f>
        <v>21248.921627181629</v>
      </c>
      <c r="E79" s="13">
        <f>+E81</f>
        <v>41966</v>
      </c>
      <c r="F79" s="25">
        <f t="shared" si="3"/>
        <v>197.49708119925049</v>
      </c>
    </row>
    <row r="80" spans="1:6" x14ac:dyDescent="0.3">
      <c r="A80" s="16" t="s">
        <v>15</v>
      </c>
      <c r="B80" s="12" t="s">
        <v>16</v>
      </c>
      <c r="C80" s="17"/>
      <c r="D80" s="17">
        <v>0</v>
      </c>
      <c r="E80" s="17"/>
      <c r="F80" s="25" t="e">
        <f t="shared" si="3"/>
        <v>#DIV/0!</v>
      </c>
    </row>
    <row r="81" spans="1:6" x14ac:dyDescent="0.3">
      <c r="A81" s="16" t="s">
        <v>17</v>
      </c>
      <c r="B81" s="12" t="s">
        <v>18</v>
      </c>
      <c r="C81" s="17">
        <v>87863</v>
      </c>
      <c r="D81" s="17">
        <v>21248.921627181629</v>
      </c>
      <c r="E81" s="17">
        <v>41966</v>
      </c>
      <c r="F81" s="25">
        <f t="shared" si="3"/>
        <v>197.49708119925049</v>
      </c>
    </row>
    <row r="82" spans="1:6" x14ac:dyDescent="0.3">
      <c r="A82" s="16" t="s">
        <v>43</v>
      </c>
      <c r="B82" s="12" t="s">
        <v>44</v>
      </c>
      <c r="C82" s="17"/>
      <c r="D82" s="17">
        <v>0</v>
      </c>
      <c r="E82" s="17"/>
      <c r="F82" s="25" t="e">
        <f t="shared" si="3"/>
        <v>#DIV/0!</v>
      </c>
    </row>
    <row r="83" spans="1:6" x14ac:dyDescent="0.3">
      <c r="A83" s="15" t="s">
        <v>22</v>
      </c>
      <c r="B83" s="12" t="s">
        <v>23</v>
      </c>
      <c r="C83" s="13"/>
      <c r="D83" s="13">
        <v>5010</v>
      </c>
      <c r="E83" s="13">
        <v>0</v>
      </c>
      <c r="F83" s="25">
        <f t="shared" si="3"/>
        <v>0</v>
      </c>
    </row>
    <row r="84" spans="1:6" x14ac:dyDescent="0.3">
      <c r="A84" s="16" t="s">
        <v>24</v>
      </c>
      <c r="B84" s="12" t="s">
        <v>25</v>
      </c>
      <c r="C84" s="17"/>
      <c r="D84" s="17">
        <v>5010.29</v>
      </c>
      <c r="E84" s="17">
        <v>0</v>
      </c>
      <c r="F84" s="25">
        <f t="shared" si="3"/>
        <v>0</v>
      </c>
    </row>
    <row r="85" spans="1:6" x14ac:dyDescent="0.3">
      <c r="A85" s="21" t="s">
        <v>37</v>
      </c>
      <c r="B85" s="9" t="s">
        <v>38</v>
      </c>
      <c r="C85" s="18">
        <f>+C86</f>
        <v>2189</v>
      </c>
      <c r="D85" s="18">
        <v>7963.3685048775633</v>
      </c>
      <c r="E85" s="18">
        <f>+E86</f>
        <v>13076</v>
      </c>
      <c r="F85" s="25">
        <f t="shared" si="3"/>
        <v>164.20186999999999</v>
      </c>
    </row>
    <row r="86" spans="1:6" x14ac:dyDescent="0.3">
      <c r="A86" s="15" t="s">
        <v>13</v>
      </c>
      <c r="B86" s="12" t="s">
        <v>14</v>
      </c>
      <c r="C86" s="13">
        <f>+C88</f>
        <v>2189</v>
      </c>
      <c r="D86" s="13">
        <v>7963.3685048775633</v>
      </c>
      <c r="E86" s="13">
        <f>+E88</f>
        <v>13076</v>
      </c>
      <c r="F86" s="25">
        <f t="shared" si="3"/>
        <v>164.20186999999999</v>
      </c>
    </row>
    <row r="87" spans="1:6" x14ac:dyDescent="0.3">
      <c r="A87" s="16" t="s">
        <v>15</v>
      </c>
      <c r="B87" s="12" t="s">
        <v>16</v>
      </c>
      <c r="C87" s="17"/>
      <c r="D87" s="17">
        <v>0</v>
      </c>
      <c r="E87" s="17"/>
      <c r="F87" s="25" t="e">
        <f t="shared" si="3"/>
        <v>#DIV/0!</v>
      </c>
    </row>
    <row r="88" spans="1:6" x14ac:dyDescent="0.3">
      <c r="A88" s="16" t="s">
        <v>17</v>
      </c>
      <c r="B88" s="12" t="s">
        <v>18</v>
      </c>
      <c r="C88" s="17">
        <v>2189</v>
      </c>
      <c r="D88" s="17">
        <v>7963.3685048775633</v>
      </c>
      <c r="E88" s="17">
        <v>13076</v>
      </c>
      <c r="F88" s="25">
        <f t="shared" si="3"/>
        <v>164.20186999999999</v>
      </c>
    </row>
    <row r="89" spans="1:6" x14ac:dyDescent="0.3">
      <c r="A89" s="15" t="s">
        <v>22</v>
      </c>
      <c r="B89" s="12" t="s">
        <v>23</v>
      </c>
      <c r="C89" s="13"/>
      <c r="D89" s="13"/>
      <c r="E89" s="13"/>
      <c r="F89" s="25" t="e">
        <f t="shared" si="3"/>
        <v>#DIV/0!</v>
      </c>
    </row>
    <row r="90" spans="1:6" x14ac:dyDescent="0.3">
      <c r="A90" s="16" t="s">
        <v>24</v>
      </c>
      <c r="B90" s="12" t="s">
        <v>25</v>
      </c>
      <c r="C90" s="17"/>
      <c r="D90" s="17">
        <v>0</v>
      </c>
      <c r="E90" s="17"/>
      <c r="F90" s="25" t="e">
        <f t="shared" si="3"/>
        <v>#DIV/0!</v>
      </c>
    </row>
    <row r="91" spans="1:6" x14ac:dyDescent="0.3">
      <c r="A91" s="22" t="s">
        <v>50</v>
      </c>
      <c r="B91" s="12" t="s">
        <v>51</v>
      </c>
      <c r="C91" s="18">
        <f>+C93+C100</f>
        <v>76683</v>
      </c>
      <c r="D91" s="13">
        <v>0</v>
      </c>
      <c r="E91" s="13"/>
      <c r="F91" s="25" t="e">
        <f t="shared" si="3"/>
        <v>#DIV/0!</v>
      </c>
    </row>
    <row r="92" spans="1:6" x14ac:dyDescent="0.3">
      <c r="A92" s="11" t="s">
        <v>9</v>
      </c>
      <c r="B92" s="12" t="s">
        <v>10</v>
      </c>
      <c r="C92" s="13">
        <f>+C94+C101</f>
        <v>76683</v>
      </c>
      <c r="D92" s="13">
        <v>0</v>
      </c>
      <c r="E92" s="13"/>
      <c r="F92" s="25" t="e">
        <f t="shared" si="3"/>
        <v>#DIV/0!</v>
      </c>
    </row>
    <row r="93" spans="1:6" x14ac:dyDescent="0.3">
      <c r="A93" s="14" t="s">
        <v>52</v>
      </c>
      <c r="B93" s="12" t="s">
        <v>53</v>
      </c>
      <c r="C93" s="13">
        <v>11601</v>
      </c>
      <c r="D93" s="13">
        <v>0</v>
      </c>
      <c r="E93" s="13"/>
      <c r="F93" s="25" t="e">
        <f t="shared" si="3"/>
        <v>#DIV/0!</v>
      </c>
    </row>
    <row r="94" spans="1:6" x14ac:dyDescent="0.3">
      <c r="A94" s="15" t="s">
        <v>13</v>
      </c>
      <c r="B94" s="12" t="s">
        <v>14</v>
      </c>
      <c r="C94" s="13">
        <f>+C95+C96+C97</f>
        <v>11601</v>
      </c>
      <c r="D94" s="13">
        <v>0</v>
      </c>
      <c r="E94" s="13"/>
      <c r="F94" s="25" t="e">
        <f t="shared" si="3"/>
        <v>#DIV/0!</v>
      </c>
    </row>
    <row r="95" spans="1:6" x14ac:dyDescent="0.3">
      <c r="A95" s="16" t="s">
        <v>15</v>
      </c>
      <c r="B95" s="12" t="s">
        <v>16</v>
      </c>
      <c r="C95" s="17">
        <v>839</v>
      </c>
      <c r="D95" s="17">
        <v>0</v>
      </c>
      <c r="E95" s="17"/>
      <c r="F95" s="25" t="e">
        <f t="shared" si="3"/>
        <v>#DIV/0!</v>
      </c>
    </row>
    <row r="96" spans="1:6" x14ac:dyDescent="0.3">
      <c r="A96" s="16" t="s">
        <v>17</v>
      </c>
      <c r="B96" s="12" t="s">
        <v>18</v>
      </c>
      <c r="C96" s="17">
        <v>4959</v>
      </c>
      <c r="D96" s="17">
        <v>0</v>
      </c>
      <c r="E96" s="17"/>
      <c r="F96" s="25" t="e">
        <f t="shared" si="3"/>
        <v>#DIV/0!</v>
      </c>
    </row>
    <row r="97" spans="1:6" x14ac:dyDescent="0.3">
      <c r="A97" s="15" t="s">
        <v>54</v>
      </c>
      <c r="B97" s="12" t="s">
        <v>55</v>
      </c>
      <c r="C97" s="17">
        <v>5803</v>
      </c>
      <c r="D97" s="17">
        <v>0</v>
      </c>
      <c r="E97" s="17"/>
      <c r="F97" s="25" t="e">
        <f t="shared" si="3"/>
        <v>#DIV/0!</v>
      </c>
    </row>
    <row r="98" spans="1:6" x14ac:dyDescent="0.3">
      <c r="A98" s="16" t="s">
        <v>22</v>
      </c>
      <c r="B98" s="12" t="s">
        <v>23</v>
      </c>
      <c r="C98" s="17"/>
      <c r="D98" s="17">
        <v>0</v>
      </c>
      <c r="E98" s="17"/>
      <c r="F98" s="25" t="e">
        <f t="shared" si="3"/>
        <v>#DIV/0!</v>
      </c>
    </row>
    <row r="99" spans="1:6" x14ac:dyDescent="0.3">
      <c r="A99" s="22" t="s">
        <v>24</v>
      </c>
      <c r="B99" s="12" t="s">
        <v>25</v>
      </c>
      <c r="C99" s="13"/>
      <c r="D99" s="13">
        <v>0</v>
      </c>
      <c r="E99" s="13"/>
      <c r="F99" s="25" t="e">
        <f t="shared" si="3"/>
        <v>#DIV/0!</v>
      </c>
    </row>
    <row r="100" spans="1:6" x14ac:dyDescent="0.3">
      <c r="A100" s="11" t="s">
        <v>56</v>
      </c>
      <c r="B100" s="12" t="s">
        <v>57</v>
      </c>
      <c r="C100" s="13">
        <f>+C101</f>
        <v>65082</v>
      </c>
      <c r="D100" s="13">
        <v>0</v>
      </c>
      <c r="E100" s="13"/>
      <c r="F100" s="25" t="e">
        <f t="shared" si="3"/>
        <v>#DIV/0!</v>
      </c>
    </row>
    <row r="101" spans="1:6" x14ac:dyDescent="0.3">
      <c r="A101" s="14" t="s">
        <v>13</v>
      </c>
      <c r="B101" s="12" t="s">
        <v>14</v>
      </c>
      <c r="C101" s="13">
        <f>+C102+C103+C104</f>
        <v>65082</v>
      </c>
      <c r="D101" s="13">
        <v>0</v>
      </c>
      <c r="E101" s="13"/>
      <c r="F101" s="25" t="e">
        <f t="shared" si="3"/>
        <v>#DIV/0!</v>
      </c>
    </row>
    <row r="102" spans="1:6" x14ac:dyDescent="0.3">
      <c r="A102" s="15" t="s">
        <v>15</v>
      </c>
      <c r="B102" s="12" t="s">
        <v>16</v>
      </c>
      <c r="C102" s="17">
        <v>4755</v>
      </c>
      <c r="D102" s="17">
        <v>0</v>
      </c>
      <c r="E102" s="17"/>
      <c r="F102" s="25" t="e">
        <f t="shared" si="3"/>
        <v>#DIV/0!</v>
      </c>
    </row>
    <row r="103" spans="1:6" x14ac:dyDescent="0.3">
      <c r="A103" s="16" t="s">
        <v>17</v>
      </c>
      <c r="B103" s="12" t="s">
        <v>18</v>
      </c>
      <c r="C103" s="17">
        <v>27438</v>
      </c>
      <c r="D103" s="17">
        <v>0</v>
      </c>
      <c r="E103" s="17"/>
      <c r="F103" s="25" t="e">
        <f t="shared" si="3"/>
        <v>#DIV/0!</v>
      </c>
    </row>
    <row r="104" spans="1:6" x14ac:dyDescent="0.3">
      <c r="A104" s="15" t="s">
        <v>54</v>
      </c>
      <c r="B104" s="12" t="s">
        <v>55</v>
      </c>
      <c r="C104" s="17">
        <v>32889</v>
      </c>
      <c r="D104" s="17"/>
      <c r="E104" s="17"/>
      <c r="F104" s="25" t="e">
        <f t="shared" si="3"/>
        <v>#DIV/0!</v>
      </c>
    </row>
    <row r="105" spans="1:6" x14ac:dyDescent="0.3">
      <c r="A105" s="15" t="s">
        <v>22</v>
      </c>
      <c r="B105" s="12" t="s">
        <v>23</v>
      </c>
      <c r="C105" s="13"/>
      <c r="D105" s="13"/>
      <c r="E105" s="13"/>
      <c r="F105" s="25" t="e">
        <f t="shared" si="3"/>
        <v>#DIV/0!</v>
      </c>
    </row>
    <row r="106" spans="1:6" x14ac:dyDescent="0.3">
      <c r="A106" s="16" t="s">
        <v>24</v>
      </c>
      <c r="B106" s="12" t="s">
        <v>25</v>
      </c>
      <c r="C106" s="17"/>
      <c r="D106" s="17"/>
      <c r="E106" s="17"/>
      <c r="F106" s="25" t="e">
        <f t="shared" si="3"/>
        <v>#DIV/0!</v>
      </c>
    </row>
  </sheetData>
  <mergeCells count="1">
    <mergeCell ref="A3:G3"/>
  </mergeCells>
  <dataValidations count="1">
    <dataValidation type="list" allowBlank="1" showInputMessage="1" showErrorMessage="1" errorTitle="GREŠKA" error="U ovo polje je dozvoljen unos samo brojčanih vrijednosti (bez decimala!)" prompt="Molimo odaberite vrijednost iz padajućeg izbornika!" sqref="A23">
      <formula1>$L$6:$L$296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Kramar</dc:creator>
  <cp:lastModifiedBy>Katarina Kramar</cp:lastModifiedBy>
  <dcterms:created xsi:type="dcterms:W3CDTF">2023-07-25T20:00:08Z</dcterms:created>
  <dcterms:modified xsi:type="dcterms:W3CDTF">2023-07-26T12:47:17Z</dcterms:modified>
</cp:coreProperties>
</file>